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815" windowHeight="10200"/>
  </bookViews>
  <sheets>
    <sheet name="税込取引消費税計算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18" i="2" s="1"/>
  <c r="C16" i="2"/>
  <c r="E14" i="2" l="1"/>
  <c r="C9" i="2"/>
  <c r="C13" i="2" s="1"/>
  <c r="D13" i="2" s="1"/>
  <c r="C12" i="2" l="1"/>
  <c r="D12" i="2" s="1"/>
  <c r="C14" i="2" l="1"/>
  <c r="D14" i="2"/>
  <c r="E13" i="2" s="1"/>
  <c r="F13" i="2" l="1"/>
  <c r="E12" i="2"/>
  <c r="F12" i="2" s="1"/>
  <c r="F14" i="2" l="1"/>
</calcChain>
</file>

<file path=xl/sharedStrings.xml><?xml version="1.0" encoding="utf-8"?>
<sst xmlns="http://schemas.openxmlformats.org/spreadsheetml/2006/main" count="17" uniqueCount="17">
  <si>
    <t>消費税率</t>
    <rPh sb="0" eb="3">
      <t>ショウヒゼイ</t>
    </rPh>
    <rPh sb="3" eb="4">
      <t>リツ</t>
    </rPh>
    <phoneticPr fontId="1"/>
  </si>
  <si>
    <t>税込取引総額</t>
    <rPh sb="0" eb="2">
      <t>ゼイコミ</t>
    </rPh>
    <rPh sb="2" eb="4">
      <t>トリヒキ</t>
    </rPh>
    <rPh sb="4" eb="6">
      <t>ソウガク</t>
    </rPh>
    <phoneticPr fontId="1"/>
  </si>
  <si>
    <t>土地固定資産税評価額</t>
    <rPh sb="0" eb="2">
      <t>トチ</t>
    </rPh>
    <rPh sb="2" eb="4">
      <t>コテイ</t>
    </rPh>
    <rPh sb="4" eb="7">
      <t>シサンゼイ</t>
    </rPh>
    <rPh sb="7" eb="10">
      <t>ヒョウカガク</t>
    </rPh>
    <phoneticPr fontId="1"/>
  </si>
  <si>
    <t>建物固定資産税評価額</t>
    <rPh sb="0" eb="2">
      <t>タテモノ</t>
    </rPh>
    <rPh sb="2" eb="4">
      <t>コテイ</t>
    </rPh>
    <rPh sb="4" eb="7">
      <t>シサンゼイ</t>
    </rPh>
    <rPh sb="7" eb="10">
      <t>ヒョウカガク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</si>
  <si>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</si>
  <si>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</si>
  <si>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価格割合</t>
    <rPh sb="0" eb="2">
      <t>カカク</t>
    </rPh>
    <rPh sb="2" eb="4">
      <t>ワリアイ</t>
    </rPh>
    <phoneticPr fontId="1"/>
  </si>
  <si>
    <t>土地建物評価額合計</t>
    <rPh sb="0" eb="2">
      <t>トチ</t>
    </rPh>
    <rPh sb="2" eb="4">
      <t>タテモノ</t>
    </rPh>
    <rPh sb="4" eb="7">
      <t>ヒョウカガク</t>
    </rPh>
    <rPh sb="7" eb="9">
      <t>ゴウケイ</t>
    </rPh>
    <phoneticPr fontId="1"/>
  </si>
  <si>
    <t>合計</t>
    <rPh sb="0" eb="2">
      <t>ゴウケイ</t>
    </rPh>
    <phoneticPr fontId="1"/>
  </si>
  <si>
    <t>税込価格割合</t>
    <rPh sb="0" eb="2">
      <t>ゼイコミ</t>
    </rPh>
    <rPh sb="2" eb="4">
      <t>カカク</t>
    </rPh>
    <rPh sb="4" eb="6">
      <t>ワリアイ</t>
    </rPh>
    <phoneticPr fontId="1"/>
  </si>
  <si>
    <t>税込価格</t>
    <rPh sb="0" eb="2">
      <t>ゼイコミ</t>
    </rPh>
    <rPh sb="2" eb="4">
      <t>カカク</t>
    </rPh>
    <phoneticPr fontId="1"/>
  </si>
  <si>
    <t>税抜価格</t>
    <rPh sb="0" eb="2">
      <t>ゼイヌキ</t>
    </rPh>
    <rPh sb="2" eb="4">
      <t>カカク</t>
    </rPh>
    <phoneticPr fontId="1"/>
  </si>
  <si>
    <t>建物の固定資産税等の精算額</t>
    <rPh sb="8" eb="9">
      <t>トウ</t>
    </rPh>
    <phoneticPr fontId="1"/>
  </si>
  <si>
    <t>消費税計算シート(税込総額取引をした場合)</t>
    <rPh sb="0" eb="3">
      <t>ショウヒゼイ</t>
    </rPh>
    <rPh sb="3" eb="5">
      <t>ケイサン</t>
    </rPh>
    <rPh sb="9" eb="11">
      <t>ゼイコミ</t>
    </rPh>
    <rPh sb="11" eb="13">
      <t>ソウガク</t>
    </rPh>
    <rPh sb="13" eb="15">
      <t>トリヒキ</t>
    </rPh>
    <rPh sb="18" eb="20">
      <t>バアイ</t>
    </rPh>
    <phoneticPr fontId="1"/>
  </si>
  <si>
    <t>本体価格から求めた消費税</t>
    <phoneticPr fontId="1"/>
  </si>
  <si>
    <t>固定資産税等の精算額から求めた消費税</t>
    <phoneticPr fontId="1"/>
  </si>
  <si>
    <t>消費税合計</t>
    <rPh sb="0" eb="3">
      <t>ショウヒゼイ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</si>
</sst>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&quot;円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9" fontId="0" fillId="2" borderId="1" xfId="0" applyNumberFormat="1" applyFill="1" applyBorder="1" applyAlignment="1" applyProtection="1">
      <alignment vertical="center" shrinkToFit="1"/>
      <protection locked="0"/>
    </xf>
    <xf numFmtId="176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right" vertical="center" shrinkToFit="1"/>
    </xf>
    <xf numFmtId="176" fontId="0" fillId="0" borderId="1" xfId="0" applyNumberFormat="1" applyBorder="1" applyAlignment="1" applyProtection="1">
      <alignment vertical="center" shrinkToFit="1"/>
    </xf>
    <xf numFmtId="10" fontId="0" fillId="0" borderId="1" xfId="0" applyNumberFormat="1" applyBorder="1" applyAlignment="1" applyProtection="1">
      <alignment vertical="center" shrinkToFit="1"/>
    </xf>
    <xf numFmtId="177" fontId="0" fillId="0" borderId="1" xfId="0" applyNumberFormat="1" applyBorder="1" applyAlignment="1" applyProtection="1">
      <alignment vertical="center" shrinkToFit="1"/>
    </xf>
    <xf numFmtId="0" fontId="0" fillId="3" borderId="1" xfId="0" applyFill="1" applyBorder="1" applyAlignment="1" applyProtection="1">
      <alignment horizontal="right" vertical="center" shrinkToFit="1"/>
    </xf>
    <xf numFmtId="0" fontId="0" fillId="3" borderId="1" xfId="0" applyFill="1" applyBorder="1" applyAlignment="1" applyProtection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178" fontId="0" fillId="0" borderId="1" xfId="0" applyNumberFormat="1" applyBorder="1" applyAlignment="1" applyProtection="1">
      <alignment vertical="center" shrinkToFit="1"/>
    </xf>
    <xf numFmtId="178" fontId="2" fillId="0" borderId="1" xfId="0" applyNumberFormat="1" applyFont="1" applyBorder="1" applyAlignment="1" applyProtection="1">
      <alignment vertical="center" shrinkToFit="1"/>
    </xf>
    <xf numFmtId="49" fontId="3" fillId="0" borderId="0" xfId="0" applyNumberFormat="1" applyFont="1" applyAlignment="1" applyProtection="1">
      <alignment horizontal="left" vertical="center"/>
    </xf>
    <xf numFmtId="178" fontId="4" fillId="0" borderId="1" xfId="0" applyNumberFormat="1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</xdr:row>
      <xdr:rowOff>9525</xdr:rowOff>
    </xdr:from>
    <xdr:to>
      <xdr:col>3</xdr:col>
      <xdr:colOff>304800</xdr:colOff>
      <xdr:row>8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B80B007F-0A34-48DD-B11A-19355B72AA93}"/>
            </a:ext>
          </a:extLst>
        </xdr:cNvPr>
        <xdr:cNvSpPr/>
      </xdr:nvSpPr>
      <xdr:spPr>
        <a:xfrm>
          <a:off x="3743325" y="590550"/>
          <a:ext cx="171450" cy="1371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276224</xdr:colOff>
      <xdr:row>4</xdr:row>
      <xdr:rowOff>190500</xdr:rowOff>
    </xdr:from>
    <xdr:to>
      <xdr:col>4</xdr:col>
      <xdr:colOff>28574</xdr:colOff>
      <xdr:row>6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459C9DF6-5717-422F-838E-124A70631D33}"/>
            </a:ext>
          </a:extLst>
        </xdr:cNvPr>
        <xdr:cNvSpPr txBox="1"/>
      </xdr:nvSpPr>
      <xdr:spPr>
        <a:xfrm>
          <a:off x="4210049" y="1047750"/>
          <a:ext cx="9429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入力部分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tabSelected="1" zoomScaleNormal="100" zoomScaleSheetLayoutView="100" workbookViewId="0">
      <selection activeCell="E17" sqref="E17"/>
    </sheetView>
  </sheetViews>
  <sheetFormatPr defaultRowHeight="13.5"/>
  <cols>
    <col min="1" max="1" width="2" style="3" customWidth="1"/>
    <col min="2" max="2" width="34" style="4" customWidth="1"/>
    <col min="3" max="6" width="15.625" style="3" customWidth="1"/>
    <col min="7" max="16384" width="9" style="3"/>
  </cols>
  <sheetData>
    <row r="2" spans="2:6" ht="18.75">
      <c r="B2" s="13" t="s">
        <v>13</v>
      </c>
    </row>
    <row r="4" spans="2:6" ht="21.75" customHeight="1">
      <c r="B4" s="8" t="s">
        <v>0</v>
      </c>
      <c r="C4" s="1">
        <v>0.08</v>
      </c>
    </row>
    <row r="5" spans="2:6" ht="21.75" customHeight="1">
      <c r="B5" s="8" t="s">
        <v>1</v>
      </c>
      <c r="C5" s="2">
        <v>51000000</v>
      </c>
    </row>
    <row r="6" spans="2:6" ht="21.75" customHeight="1">
      <c r="B6" s="8" t="s">
        <v>2</v>
      </c>
      <c r="C6" s="2">
        <v>30000000</v>
      </c>
    </row>
    <row r="7" spans="2:6" ht="21.75" customHeight="1">
      <c r="B7" s="8" t="s">
        <v>3</v>
      </c>
      <c r="C7" s="2">
        <v>10000000</v>
      </c>
    </row>
    <row r="8" spans="2:6" ht="21.75" customHeight="1">
      <c r="B8" s="8" t="s">
        <v>12</v>
      </c>
      <c r="C8" s="2">
        <v>32400</v>
      </c>
    </row>
    <row r="9" spans="2:6" ht="21.75" customHeight="1">
      <c r="B9" s="8" t="s">
        <v>7</v>
      </c>
      <c r="C9" s="5">
        <f>C6+C7</f>
        <v>40000000</v>
      </c>
    </row>
    <row r="10" spans="2:6" ht="21.75" customHeight="1"/>
    <row r="11" spans="2:6" ht="21.75" customHeight="1">
      <c r="B11" s="9"/>
      <c r="C11" s="10" t="s">
        <v>6</v>
      </c>
      <c r="D11" s="10" t="s">
        <v>9</v>
      </c>
      <c r="E11" s="10" t="s">
        <v>10</v>
      </c>
      <c r="F11" s="10" t="s">
        <v>11</v>
      </c>
    </row>
    <row r="12" spans="2:6" ht="21.75" customHeight="1">
      <c r="B12" s="8" t="s">
        <v>4</v>
      </c>
      <c r="C12" s="6">
        <f>ROUND(C6/C9,4)</f>
        <v>0.75</v>
      </c>
      <c r="D12" s="6">
        <f>C12</f>
        <v>0.75</v>
      </c>
      <c r="E12" s="7">
        <f>E14-E13</f>
        <v>37500000</v>
      </c>
      <c r="F12" s="7">
        <f>E12</f>
        <v>37500000</v>
      </c>
    </row>
    <row r="13" spans="2:6" ht="21.75" customHeight="1">
      <c r="B13" s="8" t="s">
        <v>5</v>
      </c>
      <c r="C13" s="6">
        <f>ROUND(C7/C9,4)</f>
        <v>0.25</v>
      </c>
      <c r="D13" s="6">
        <f>ROUND(C13*(1+C4),4)</f>
        <v>0.27</v>
      </c>
      <c r="E13" s="7">
        <f>ROUND(E14/D14*D13,0)</f>
        <v>13500000</v>
      </c>
      <c r="F13" s="7">
        <f>ROUNDUP(E13/(1+C4),0)</f>
        <v>12500000</v>
      </c>
    </row>
    <row r="14" spans="2:6" ht="21.75" customHeight="1">
      <c r="B14" s="8" t="s">
        <v>8</v>
      </c>
      <c r="C14" s="6">
        <f>C12+C13</f>
        <v>1</v>
      </c>
      <c r="D14" s="6">
        <f>D12+D13</f>
        <v>1.02</v>
      </c>
      <c r="E14" s="7">
        <f>C5</f>
        <v>51000000</v>
      </c>
      <c r="F14" s="7">
        <f>F12+F13</f>
        <v>50000000</v>
      </c>
    </row>
    <row r="15" spans="2:6" ht="21.75" customHeight="1"/>
    <row r="16" spans="2:6" ht="21.75" customHeight="1">
      <c r="B16" s="8" t="s">
        <v>14</v>
      </c>
      <c r="C16" s="11">
        <f>C5-F14</f>
        <v>1000000</v>
      </c>
    </row>
    <row r="17" spans="2:3" ht="21.75" customHeight="1">
      <c r="B17" s="8" t="s">
        <v>15</v>
      </c>
      <c r="C17" s="14">
        <f>C8-ROUNDUP(C8*(1/(1+C4)),0)</f>
        <v>2400</v>
      </c>
    </row>
    <row r="18" spans="2:3" ht="21.75" customHeight="1">
      <c r="B18" s="8" t="s">
        <v>16</v>
      </c>
      <c r="C18" s="12">
        <f>C16+C17</f>
        <v>1002400</v>
      </c>
    </row>
  </sheetData>
  <sheetProtection password="83FB" sheet="1" objects="1" scenarios="1"/>
  <phoneticPr fontId="1"/>
  <dataValidations count="1">
    <dataValidation type="list" allowBlank="1" showInputMessage="1" showErrorMessage="1" sqref="C4">
      <formula1>"8%,10%"</formula1>
    </dataValidation>
  </dataValidations>
  <pageMargins left="0.7" right="0.7" top="0.75" bottom="0.75" header="0.3" footer="0.3"/>
  <pageSetup paperSize="9"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税込取引消費税計算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2018-11-22T01:05:20Z</dcterms:created>
  <dcterms:modified xsi:type="dcterms:W3CDTF">2018-12-28T08:11:16Z</dcterms:modified>
</cp:coreProperties>
</file>